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azfpssrvw01\groups\Producao\71_Transportes\713_Est_Transporte_Maritimo_Fluvial\A126_Inq_Mensal_Transp_Mar_Reg_Pax_Pico_Faial_(IMTMRPPF_A)\2025\"/>
    </mc:Choice>
  </mc:AlternateContent>
  <xr:revisionPtr revIDLastSave="0" documentId="13_ncr:1_{8533F8C3-28BB-4927-9638-76CFC1A856B2}" xr6:coauthVersionLast="47" xr6:coauthVersionMax="47" xr10:uidLastSave="{00000000-0000-0000-0000-000000000000}"/>
  <bookViews>
    <workbookView xWindow="-120" yWindow="-120" windowWidth="29040" windowHeight="15720" xr2:uid="{3FC14396-FEAA-4B62-BEAD-F276C6B073C9}"/>
  </bookViews>
  <sheets>
    <sheet name="Q3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1" i="1"/>
  <c r="C11" i="1"/>
  <c r="N10" i="1"/>
  <c r="M10" i="1"/>
  <c r="L10" i="1"/>
  <c r="K10" i="1"/>
  <c r="J10" i="1"/>
  <c r="I10" i="1"/>
  <c r="H10" i="1"/>
  <c r="G10" i="1"/>
  <c r="F10" i="1"/>
  <c r="E10" i="1"/>
  <c r="D10" i="1"/>
  <c r="C10" i="1"/>
  <c r="N9" i="1"/>
  <c r="M9" i="1"/>
  <c r="L9" i="1"/>
  <c r="K9" i="1"/>
  <c r="K7" i="1" s="1"/>
  <c r="J9" i="1"/>
  <c r="J7" i="1" s="1"/>
  <c r="I9" i="1"/>
  <c r="H9" i="1"/>
  <c r="G9" i="1"/>
  <c r="F9" i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  <c r="I7" i="1"/>
  <c r="H7" i="1"/>
  <c r="G7" i="1"/>
  <c r="F7" i="1"/>
  <c r="E7" i="1"/>
  <c r="D7" i="1"/>
  <c r="C6" i="1" l="1"/>
  <c r="D6" i="1"/>
  <c r="G6" i="1"/>
  <c r="E6" i="1"/>
  <c r="H6" i="1"/>
  <c r="L7" i="1"/>
  <c r="F6" i="1"/>
  <c r="I6" i="1"/>
  <c r="M7" i="1"/>
  <c r="O11" i="1"/>
  <c r="O10" i="1"/>
  <c r="N7" i="1"/>
  <c r="L6" i="1"/>
  <c r="J6" i="1"/>
  <c r="K6" i="1"/>
  <c r="M6" i="1"/>
  <c r="N6" i="1"/>
  <c r="O8" i="1"/>
  <c r="O9" i="1"/>
  <c r="C7" i="1"/>
  <c r="O6" i="1" l="1"/>
  <c r="O7" i="1"/>
</calcChain>
</file>

<file path=xl/sharedStrings.xml><?xml version="1.0" encoding="utf-8"?>
<sst xmlns="http://schemas.openxmlformats.org/spreadsheetml/2006/main" count="19" uniqueCount="19">
  <si>
    <t>Quadro 3</t>
  </si>
  <si>
    <t xml:space="preserve">     Movimento de passageiros marítimos entre os portos da Horta e Madalena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</si>
  <si>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</si>
  <si>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</si>
  <si>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</si>
  <si>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</si>
  <si>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</si>
  <si>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</si>
  <si>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</si>
  <si>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</si>
  <si>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</si>
  <si>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</si>
  <si>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</si>
  <si>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</si>
  <si>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Acumulado homólogo</t>
  </si>
  <si>
    <t>Total</t>
  </si>
  <si>
    <t>Horta - Madalena</t>
  </si>
  <si>
    <t>Madalena - Horta</t>
  </si>
  <si>
    <t>Fonte: Atlanticoline,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</si>
</sst>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 ###\ ###;0;\-"/>
  </numFmts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8"/>
      <color rgb="FFFFFFFF"/>
      <name val="Arial"/>
      <family val="2"/>
    </font>
    <font>
      <b/>
      <sz val="9"/>
      <color rgb="FFFFFFFF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D4B2"/>
        <bgColor rgb="FF000000"/>
      </patternFill>
    </fill>
    <fill>
      <patternFill patternType="solid">
        <fgColor rgb="FF9A5D1A"/>
        <bgColor rgb="FF000000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/>
      <right/>
      <top/>
      <bottom style="double">
        <color rgb="FFCE7C22"/>
      </bottom>
      <diagonal/>
    </border>
    <border>
      <left/>
      <right style="medium">
        <color rgb="FFFFFFFF"/>
      </right>
      <top/>
      <bottom style="double">
        <color rgb="FFCE7C22"/>
      </bottom>
      <diagonal/>
    </border>
    <border>
      <left style="medium">
        <color rgb="FFFFFFFF"/>
      </left>
      <right/>
      <top/>
      <bottom style="double">
        <color rgb="FFCE7C22"/>
      </bottom>
      <diagonal/>
    </border>
    <border>
      <left/>
      <right/>
      <top style="double">
        <color rgb="FFCE7C22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164" fontId="3" fillId="4" borderId="3" xfId="0" applyNumberFormat="1" applyFont="1" applyFill="1" applyBorder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164" fontId="3" fillId="4" borderId="3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/>
    <xf numFmtId="164" fontId="1" fillId="2" borderId="3" xfId="0" applyNumberFormat="1" applyFont="1" applyFill="1" applyBorder="1"/>
    <xf numFmtId="164" fontId="4" fillId="3" borderId="0" xfId="0" applyNumberFormat="1" applyFont="1" applyFill="1" applyAlignment="1">
      <alignment vertical="center" wrapText="1"/>
    </xf>
    <xf numFmtId="1" fontId="4" fillId="3" borderId="0" xfId="0" applyNumberFormat="1" applyFont="1" applyFill="1" applyAlignment="1">
      <alignment vertical="center"/>
    </xf>
    <xf numFmtId="164" fontId="4" fillId="3" borderId="3" xfId="0" applyNumberFormat="1" applyFont="1" applyFill="1" applyBorder="1" applyAlignment="1">
      <alignment horizontal="right" vertical="center"/>
    </xf>
    <xf numFmtId="164" fontId="4" fillId="3" borderId="0" xfId="0" applyNumberFormat="1" applyFont="1" applyFill="1" applyAlignment="1">
      <alignment horizontal="right" vertical="center"/>
    </xf>
    <xf numFmtId="164" fontId="4" fillId="3" borderId="3" xfId="0" applyNumberFormat="1" applyFont="1" applyFill="1" applyBorder="1" applyAlignment="1" applyProtection="1">
      <alignment horizontal="right" vertical="center"/>
      <protection locked="0"/>
    </xf>
    <xf numFmtId="164" fontId="4" fillId="2" borderId="0" xfId="0" applyNumberFormat="1" applyFont="1" applyFill="1" applyAlignment="1">
      <alignment vertical="center" wrapText="1"/>
    </xf>
    <xf numFmtId="1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horizontal="right" vertical="center"/>
    </xf>
    <xf numFmtId="164" fontId="5" fillId="3" borderId="0" xfId="0" applyNumberFormat="1" applyFont="1" applyFill="1" applyAlignment="1">
      <alignment horizontal="left" vertical="center" indent="1"/>
    </xf>
    <xf numFmtId="1" fontId="5" fillId="3" borderId="0" xfId="0" applyNumberFormat="1" applyFont="1" applyFill="1" applyAlignment="1">
      <alignment vertical="center"/>
    </xf>
    <xf numFmtId="164" fontId="5" fillId="3" borderId="3" xfId="0" applyNumberFormat="1" applyFont="1" applyFill="1" applyBorder="1" applyAlignment="1">
      <alignment horizontal="right" vertical="center"/>
    </xf>
    <xf numFmtId="164" fontId="5" fillId="3" borderId="0" xfId="0" applyNumberFormat="1" applyFont="1" applyFill="1" applyAlignment="1">
      <alignment horizontal="right" vertical="center"/>
    </xf>
    <xf numFmtId="164" fontId="5" fillId="3" borderId="2" xfId="0" applyNumberFormat="1" applyFont="1" applyFill="1" applyBorder="1" applyAlignment="1">
      <alignment horizontal="right" vertical="center"/>
    </xf>
    <xf numFmtId="164" fontId="5" fillId="3" borderId="3" xfId="0" applyNumberFormat="1" applyFont="1" applyFill="1" applyBorder="1" applyAlignment="1" applyProtection="1">
      <alignment horizontal="right" vertical="center"/>
      <protection locked="0"/>
    </xf>
    <xf numFmtId="164" fontId="5" fillId="2" borderId="0" xfId="0" applyNumberFormat="1" applyFont="1" applyFill="1" applyAlignment="1">
      <alignment horizontal="left" vertical="center" indent="1"/>
    </xf>
    <xf numFmtId="1" fontId="5" fillId="2" borderId="0" xfId="0" applyNumberFormat="1" applyFont="1" applyFill="1" applyAlignment="1">
      <alignment vertical="center"/>
    </xf>
    <xf numFmtId="164" fontId="5" fillId="0" borderId="3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2" borderId="0" xfId="0" applyNumberFormat="1" applyFont="1" applyFill="1" applyAlignment="1">
      <alignment horizontal="right" vertical="center"/>
    </xf>
    <xf numFmtId="164" fontId="5" fillId="2" borderId="4" xfId="0" applyNumberFormat="1" applyFont="1" applyFill="1" applyBorder="1" applyAlignment="1">
      <alignment horizontal="left" vertical="center" indent="1"/>
    </xf>
    <xf numFmtId="1" fontId="5" fillId="2" borderId="5" xfId="0" applyNumberFormat="1" applyFont="1" applyFill="1" applyBorder="1" applyAlignment="1">
      <alignment vertical="center"/>
    </xf>
    <xf numFmtId="164" fontId="5" fillId="0" borderId="6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164" fontId="5" fillId="2" borderId="4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164" fontId="2" fillId="4" borderId="0" xfId="0" applyNumberFormat="1" applyFont="1" applyFill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ao/71_Transportes/713_Est_Transporte_Maritimo_Fluvial/A126_Inq_Mensal_Transp_Mar_Reg_Pax_Pico_Faial_(IMTMRPPF_A)/2024/Mar&#237;timos_Internet_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p_Mar&#237;timo_Passageiros_Horta-Madalena_202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Transp_Mar&#237;timo_Passageiros_Horta-Madale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1Internet"/>
      <sheetName val="Q2Internet"/>
      <sheetName val="Q3Internet"/>
    </sheetNames>
    <sheetDataSet>
      <sheetData sheetId="0"/>
      <sheetData sheetId="1"/>
      <sheetData sheetId="2">
        <row r="9">
          <cell r="C9">
            <v>10139</v>
          </cell>
          <cell r="D9">
            <v>11430</v>
          </cell>
          <cell r="E9">
            <v>11866</v>
          </cell>
          <cell r="F9">
            <v>13899</v>
          </cell>
          <cell r="G9">
            <v>19784</v>
          </cell>
          <cell r="H9">
            <v>22338</v>
          </cell>
          <cell r="I9">
            <v>30671</v>
          </cell>
          <cell r="J9">
            <v>35047</v>
          </cell>
          <cell r="K9">
            <v>21877</v>
          </cell>
          <cell r="L9">
            <v>16750</v>
          </cell>
          <cell r="M9">
            <v>12675</v>
          </cell>
          <cell r="N9">
            <v>10702</v>
          </cell>
        </row>
        <row r="11">
          <cell r="C11">
            <v>9939</v>
          </cell>
          <cell r="D11">
            <v>11384</v>
          </cell>
          <cell r="E11">
            <v>11729</v>
          </cell>
          <cell r="F11">
            <v>14273</v>
          </cell>
          <cell r="G11">
            <v>19814</v>
          </cell>
          <cell r="H11">
            <v>22083</v>
          </cell>
          <cell r="I11">
            <v>30189</v>
          </cell>
          <cell r="J11">
            <v>34744</v>
          </cell>
          <cell r="K11">
            <v>22690</v>
          </cell>
          <cell r="L11">
            <v>16727</v>
          </cell>
          <cell r="M11">
            <v>12865</v>
          </cell>
          <cell r="N11">
            <v>10821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ítimos 2025"/>
    </sheetNames>
    <sheetDataSet>
      <sheetData sheetId="0" refreshError="1">
        <row r="7">
          <cell r="F7">
            <v>9433</v>
          </cell>
          <cell r="I7">
            <v>9129</v>
          </cell>
        </row>
        <row r="8">
          <cell r="F8">
            <v>10299</v>
          </cell>
          <cell r="I8">
            <v>10233</v>
          </cell>
        </row>
        <row r="9">
          <cell r="F9">
            <v>13512</v>
          </cell>
          <cell r="I9">
            <v>13965</v>
          </cell>
        </row>
        <row r="13">
          <cell r="F13">
            <v>15702</v>
          </cell>
          <cell r="I13">
            <v>15630</v>
          </cell>
        </row>
        <row r="14">
          <cell r="F14">
            <v>19153</v>
          </cell>
          <cell r="I14">
            <v>19405</v>
          </cell>
        </row>
        <row r="15">
          <cell r="F15">
            <v>23194</v>
          </cell>
          <cell r="I15">
            <v>23302</v>
          </cell>
        </row>
        <row r="19">
          <cell r="F19">
            <v>30684</v>
          </cell>
          <cell r="I19">
            <v>29940</v>
          </cell>
        </row>
        <row r="20">
          <cell r="F20">
            <v>34365</v>
          </cell>
          <cell r="I20">
            <v>33649</v>
          </cell>
        </row>
        <row r="21">
          <cell r="F21">
            <v>21407</v>
          </cell>
          <cell r="I21">
            <v>22501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ítimos 2025"/>
    </sheetNames>
    <sheetDataSet>
      <sheetData sheetId="0">
        <row r="25">
          <cell r="F25">
            <v>16302</v>
          </cell>
          <cell r="I25">
            <v>16497</v>
          </cell>
        </row>
        <row r="26">
          <cell r="F26">
            <v>12266</v>
          </cell>
          <cell r="I26">
            <v>12539</v>
          </cell>
        </row>
        <row r="27">
          <cell r="F27">
            <v>9188</v>
          </cell>
          <cell r="I27">
            <v>9377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999F0-4174-485A-90C6-53333EB574A7}">
  <dimension ref="A1:O12"/>
  <sheetViews>
    <sheetView showGridLines="0" tabSelected="1" workbookViewId="0">
      <selection activeCell="T15" sqref="T15"/>
    </sheetView>
  </sheetViews>
  <sheetFormatPr defaultRowHeight="15" x14ac:dyDescent="0.25"/>
  <cols>
    <col min="1" max="1" width="18.140625" customWidth="1"/>
    <col min="2" max="2" width="5.85546875" customWidth="1"/>
    <col min="15" max="15" width="11.285156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31" t="s">
        <v>0</v>
      </c>
      <c r="B2" s="31"/>
      <c r="C2" s="32" t="s">
        <v>1</v>
      </c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24" x14ac:dyDescent="0.25">
      <c r="A4" s="34"/>
      <c r="B4" s="35"/>
      <c r="C4" s="2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4" t="s">
        <v>14</v>
      </c>
    </row>
    <row r="5" spans="1:15" x14ac:dyDescent="0.25">
      <c r="A5" s="5"/>
      <c r="B5" s="5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6"/>
    </row>
    <row r="6" spans="1:15" x14ac:dyDescent="0.25">
      <c r="A6" s="7" t="s">
        <v>15</v>
      </c>
      <c r="B6" s="8">
        <v>2024</v>
      </c>
      <c r="C6" s="9">
        <f>C8+C10</f>
        <v>20078</v>
      </c>
      <c r="D6" s="10">
        <f>D8+D10</f>
        <v>22814</v>
      </c>
      <c r="E6" s="10">
        <f t="shared" ref="E6:N6" si="0">E8+E10</f>
        <v>23595</v>
      </c>
      <c r="F6" s="10">
        <f t="shared" si="0"/>
        <v>28172</v>
      </c>
      <c r="G6" s="10">
        <f t="shared" si="0"/>
        <v>39598</v>
      </c>
      <c r="H6" s="10">
        <f t="shared" si="0"/>
        <v>44421</v>
      </c>
      <c r="I6" s="10">
        <f t="shared" si="0"/>
        <v>60860</v>
      </c>
      <c r="J6" s="10">
        <f t="shared" si="0"/>
        <v>69791</v>
      </c>
      <c r="K6" s="10">
        <f t="shared" si="0"/>
        <v>44567</v>
      </c>
      <c r="L6" s="10">
        <f t="shared" si="0"/>
        <v>33477</v>
      </c>
      <c r="M6" s="10">
        <f t="shared" si="0"/>
        <v>25540</v>
      </c>
      <c r="N6" s="10">
        <f t="shared" si="0"/>
        <v>21523</v>
      </c>
      <c r="O6" s="11">
        <f>IF(C7="",0,C6)+IF(D7="",0,D6)+IF(E7="",0,E6)+IF(F7="",0,F6)+IF(G7="",0,G6)+IF(H7="",0,H6)+IF(I7="",0,I6)+IF(J7="",0,J6)+IF(K7="",0,K6)+IF(L7="",0,L6)+IF(M7="",0,M6)+IF(N7="",0,N6)</f>
        <v>434436</v>
      </c>
    </row>
    <row r="7" spans="1:15" x14ac:dyDescent="0.25">
      <c r="A7" s="12"/>
      <c r="B7" s="13">
        <v>2025</v>
      </c>
      <c r="C7" s="14">
        <f>C9+C11</f>
        <v>18562</v>
      </c>
      <c r="D7" s="14">
        <f t="shared" ref="D7:N7" si="1">D9+D11</f>
        <v>20532</v>
      </c>
      <c r="E7" s="14">
        <f t="shared" si="1"/>
        <v>27477</v>
      </c>
      <c r="F7" s="14">
        <f t="shared" si="1"/>
        <v>31332</v>
      </c>
      <c r="G7" s="14">
        <f t="shared" si="1"/>
        <v>38558</v>
      </c>
      <c r="H7" s="14">
        <f t="shared" si="1"/>
        <v>46496</v>
      </c>
      <c r="I7" s="14">
        <f t="shared" si="1"/>
        <v>60624</v>
      </c>
      <c r="J7" s="14">
        <f t="shared" si="1"/>
        <v>68014</v>
      </c>
      <c r="K7" s="14">
        <f t="shared" si="1"/>
        <v>43908</v>
      </c>
      <c r="L7" s="14">
        <f>L9+L11</f>
        <v>32799</v>
      </c>
      <c r="M7" s="14">
        <f t="shared" si="1"/>
        <v>24805</v>
      </c>
      <c r="N7" s="14">
        <f t="shared" si="1"/>
        <v>18565</v>
      </c>
      <c r="O7" s="14">
        <f>SUM(C7:N7)</f>
        <v>431672</v>
      </c>
    </row>
    <row r="8" spans="1:15" x14ac:dyDescent="0.25">
      <c r="A8" s="15" t="s">
        <v>16</v>
      </c>
      <c r="B8" s="16">
        <v>2024</v>
      </c>
      <c r="C8" s="17">
        <f>[1]Q3Internet!C9</f>
        <v>10139</v>
      </c>
      <c r="D8" s="18">
        <f>[1]Q3Internet!D9</f>
        <v>11430</v>
      </c>
      <c r="E8" s="18">
        <f>[1]Q3Internet!E9</f>
        <v>11866</v>
      </c>
      <c r="F8" s="18">
        <f>[1]Q3Internet!F9</f>
        <v>13899</v>
      </c>
      <c r="G8" s="18">
        <f>[1]Q3Internet!G9</f>
        <v>19784</v>
      </c>
      <c r="H8" s="18">
        <f>[1]Q3Internet!H9</f>
        <v>22338</v>
      </c>
      <c r="I8" s="18">
        <f>[1]Q3Internet!I9</f>
        <v>30671</v>
      </c>
      <c r="J8" s="18">
        <f>[1]Q3Internet!J9</f>
        <v>35047</v>
      </c>
      <c r="K8" s="18">
        <f>[1]Q3Internet!K9</f>
        <v>21877</v>
      </c>
      <c r="L8" s="18">
        <f>[1]Q3Internet!L9</f>
        <v>16750</v>
      </c>
      <c r="M8" s="18">
        <f>[1]Q3Internet!M9</f>
        <v>12675</v>
      </c>
      <c r="N8" s="19">
        <f>[1]Q3Internet!N9</f>
        <v>10702</v>
      </c>
      <c r="O8" s="20">
        <f>IF(C9="",0,C8)+IF(D9="",0,D8)+IF(E9="",0,E8)+IF(F9="",0,F8)+IF(G9="",0,G8)+IF(H9="",0,H8)+IF(I9="",0,I8)+IF(J9="",0,J8)+IF(K9="",0,K8)+IF(L9="",0,L8)+IF(M9="",0,M8)+IF(N9="",0,N8)</f>
        <v>217178</v>
      </c>
    </row>
    <row r="9" spans="1:15" x14ac:dyDescent="0.25">
      <c r="A9" s="21"/>
      <c r="B9" s="22">
        <v>2025</v>
      </c>
      <c r="C9" s="23">
        <f>'[2]Marítimos 2025'!$F$7</f>
        <v>9433</v>
      </c>
      <c r="D9" s="24">
        <f>'[2]Marítimos 2025'!$F$8</f>
        <v>10299</v>
      </c>
      <c r="E9" s="24">
        <f>'[2]Marítimos 2025'!$F$9</f>
        <v>13512</v>
      </c>
      <c r="F9" s="24">
        <f>'[2]Marítimos 2025'!$F$13</f>
        <v>15702</v>
      </c>
      <c r="G9" s="24">
        <f>'[2]Marítimos 2025'!$F$14</f>
        <v>19153</v>
      </c>
      <c r="H9" s="24">
        <f>'[2]Marítimos 2025'!$F$15</f>
        <v>23194</v>
      </c>
      <c r="I9" s="24">
        <f>'[2]Marítimos 2025'!$F$19</f>
        <v>30684</v>
      </c>
      <c r="J9" s="24">
        <f>'[2]Marítimos 2025'!$F$20</f>
        <v>34365</v>
      </c>
      <c r="K9" s="24">
        <f>'[2]Marítimos 2025'!$F$21</f>
        <v>21407</v>
      </c>
      <c r="L9" s="24">
        <f>'[3]Marítimos 2025'!$F$25</f>
        <v>16302</v>
      </c>
      <c r="M9" s="24">
        <f>'[3]Marítimos 2025'!$F$26</f>
        <v>12266</v>
      </c>
      <c r="N9" s="24">
        <f>'[3]Marítimos 2025'!$F$27</f>
        <v>9188</v>
      </c>
      <c r="O9" s="25">
        <f>SUM(C9:N9)</f>
        <v>215505</v>
      </c>
    </row>
    <row r="10" spans="1:15" x14ac:dyDescent="0.25">
      <c r="A10" s="15" t="s">
        <v>17</v>
      </c>
      <c r="B10" s="16">
        <v>2024</v>
      </c>
      <c r="C10" s="17">
        <f>[1]Q3Internet!C11</f>
        <v>9939</v>
      </c>
      <c r="D10" s="18">
        <f>[1]Q3Internet!D11</f>
        <v>11384</v>
      </c>
      <c r="E10" s="18">
        <f>[1]Q3Internet!E11</f>
        <v>11729</v>
      </c>
      <c r="F10" s="18">
        <f>[1]Q3Internet!F11</f>
        <v>14273</v>
      </c>
      <c r="G10" s="18">
        <f>[1]Q3Internet!G11</f>
        <v>19814</v>
      </c>
      <c r="H10" s="18">
        <f>[1]Q3Internet!H11</f>
        <v>22083</v>
      </c>
      <c r="I10" s="18">
        <f>[1]Q3Internet!I11</f>
        <v>30189</v>
      </c>
      <c r="J10" s="18">
        <f>[1]Q3Internet!J11</f>
        <v>34744</v>
      </c>
      <c r="K10" s="18">
        <f>[1]Q3Internet!K11</f>
        <v>22690</v>
      </c>
      <c r="L10" s="18">
        <f>[1]Q3Internet!L11</f>
        <v>16727</v>
      </c>
      <c r="M10" s="18">
        <f>[1]Q3Internet!M11</f>
        <v>12865</v>
      </c>
      <c r="N10" s="19">
        <f>[1]Q3Internet!N11</f>
        <v>10821</v>
      </c>
      <c r="O10" s="20">
        <f>IF(C11="",0,C10)+IF(D11="",0,D10)+IF(E11="",0,E10)+IF(F11="",0,F10)+IF(G11="",0,G10)+IF(H11="",0,H10)+IF(I11="",0,I10)+IF(J11="",0,J10)+IF(K11="",0,K10)+IF(L11="",0,L10)+IF(M11="",0,M10)+IF(N11="",0,N10)</f>
        <v>217258</v>
      </c>
    </row>
    <row r="11" spans="1:15" ht="15.75" thickBot="1" x14ac:dyDescent="0.3">
      <c r="A11" s="26"/>
      <c r="B11" s="27">
        <v>2025</v>
      </c>
      <c r="C11" s="28">
        <f>'[2]Marítimos 2025'!$I$7</f>
        <v>9129</v>
      </c>
      <c r="D11" s="29">
        <f>'[2]Marítimos 2025'!$I$8</f>
        <v>10233</v>
      </c>
      <c r="E11" s="29">
        <f>'[2]Marítimos 2025'!$I$9</f>
        <v>13965</v>
      </c>
      <c r="F11" s="29">
        <f>'[2]Marítimos 2025'!$I$13</f>
        <v>15630</v>
      </c>
      <c r="G11" s="29">
        <f>'[2]Marítimos 2025'!$I$14</f>
        <v>19405</v>
      </c>
      <c r="H11" s="29">
        <f>'[2]Marítimos 2025'!$I$15</f>
        <v>23302</v>
      </c>
      <c r="I11" s="29">
        <f>'[2]Marítimos 2025'!$I$19</f>
        <v>29940</v>
      </c>
      <c r="J11" s="29">
        <f>'[2]Marítimos 2025'!$I$20</f>
        <v>33649</v>
      </c>
      <c r="K11" s="29">
        <f>'[2]Marítimos 2025'!$I$21</f>
        <v>22501</v>
      </c>
      <c r="L11" s="29">
        <f>'[3]Marítimos 2025'!$I$25</f>
        <v>16497</v>
      </c>
      <c r="M11" s="29">
        <f>'[3]Marítimos 2025'!$I$26</f>
        <v>12539</v>
      </c>
      <c r="N11" s="29">
        <f>'[3]Marítimos 2025'!$I$27</f>
        <v>9377</v>
      </c>
      <c r="O11" s="30">
        <f>SUM(C11:N11)</f>
        <v>216167</v>
      </c>
    </row>
    <row r="12" spans="1:15" ht="15.75" thickTop="1" x14ac:dyDescent="0.25">
      <c r="A12" s="36" t="s">
        <v>18</v>
      </c>
      <c r="B12" s="36"/>
      <c r="C12" s="36"/>
      <c r="D12" s="36"/>
      <c r="E12" s="36"/>
      <c r="F12" s="36"/>
      <c r="G12" s="1"/>
      <c r="H12" s="1"/>
      <c r="I12" s="1"/>
      <c r="J12" s="1"/>
      <c r="K12" s="1"/>
      <c r="L12" s="1"/>
      <c r="M12" s="1"/>
      <c r="N12" s="1"/>
      <c r="O12" s="1"/>
    </row>
  </sheetData>
  <mergeCells count="4">
    <mergeCell ref="A2:B2"/>
    <mergeCell ref="C2:O2"/>
    <mergeCell ref="A4:B4"/>
    <mergeCell ref="A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Furtado</dc:creator>
  <cp:lastModifiedBy>Ana Furtado</cp:lastModifiedBy>
  <dcterms:created xsi:type="dcterms:W3CDTF">2026-01-29T13:09:29Z</dcterms:created>
  <dcterms:modified xsi:type="dcterms:W3CDTF">2026-01-30T10:50:59Z</dcterms:modified>
</cp:coreProperties>
</file>